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8401A0F6243432981DA23A77FA3A08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0F4555EE8E3405A82EE1B13CB82CE0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D6102C6093B74B5BA370C1C84E6CAD6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6480000">
          <a:off x="1715770" y="812800"/>
          <a:ext cx="1133475" cy="2552700"/>
        </a:xfrm>
        <a:prstGeom prst="rect">
          <a:avLst/>
        </a:prstGeom>
      </xdr:spPr>
    </xdr:pic>
  </etc:cellImage>
  <etc:cellImage>
    <xdr:pic>
      <xdr:nvPicPr>
        <xdr:cNvPr id="32" name="ID_DB278B48AA2A45EDBB1B7DABE64F0FE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4340" y="19748500"/>
          <a:ext cx="5291455" cy="35293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B9A40598881641E8BA4977D1B2C0F63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4340" y="19748500"/>
          <a:ext cx="4457700" cy="332930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<sst xmlns="http://schemas.openxmlformats.org/spreadsheetml/2006/main" count="28" uniqueCount="28">
  <si>
    <t>序号</t>
  </si>
  <si>
    <t>图片</t>
  </si>
  <si>
    <t>名称</t>
  </si>
  <si>
    <t>数量</t>
  </si>
  <si>
    <t>C型铝材结构件1x2x1x12</t>
  </si>
  <si>
    <t>C型铝材结构件1x2x1x20</t>
  </si>
  <si>
    <t>细轴65mm</t>
  </si>
  <si>
    <t>8mm螺丝</t>
  </si>
  <si>
    <t>12mm螺丝</t>
  </si>
  <si>
    <t>M4自锁螺母</t>
  </si>
  <si>
    <t>M4防松螺母</t>
  </si>
  <si>
    <t>万向轮单排中号</t>
  </si>
  <si>
    <t>中号轮盘</t>
  </si>
  <si>
    <t>32齿链轮</t>
  </si>
  <si>
    <t>中号防滑硅胶轮</t>
  </si>
  <si>
    <t>方孔轴芯</t>
  </si>
  <si>
    <t>橡胶垫片</t>
  </si>
  <si>
    <t>金属垫片</t>
  </si>
  <si>
    <t>3mm细垫片</t>
  </si>
  <si>
    <t>8mm粗垫片</t>
  </si>
  <si>
    <t>数字电机or直驱电机</t>
  </si>
  <si>
    <t>六角扳手2mm</t>
  </si>
  <si>
    <t>六角螺丝刀2.5mm</t>
  </si>
  <si>
    <t>开口扳手7mm</t>
  </si>
  <si>
    <t>电池卡子</t>
  </si>
  <si>
    <t>X电池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</si>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</sst>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10CC43D8-ABC7-4C61-9C06-0BA90384F32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zoomScale="85" zoomScaleNormal="85" topLeftCell="A20" workbookViewId="0">
      <selection activeCell="B22" sqref="B22:D23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_xlfn.DISPIMG("ID_D6102C6093B74B5BA370C1C84E6CAD61",1)</f>
        <v>=DISPIMG("ID_D6102C6093B74B5BA370C1C84E6CAD61",1)</v>
      </c>
      <c r="C2" s="6" t="s">
        <v>4</v>
      </c>
      <c r="D2" s="7">
        <v>1</v>
      </c>
    </row>
    <row r="3" ht="76" customHeight="1" spans="1:4">
      <c r="A3" s="5"/>
      <c r="B3" s="8" t="str">
        <f>_xlfn.DISPIMG("ID_709DEDB6FED8428BAC6D784081D93899",1)</f>
        <v>=DISPIMG("ID_709DEDB6FED8428BAC6D784081D93899",1)</v>
      </c>
      <c r="C3" s="6" t="s">
        <v>5</v>
      </c>
      <c r="D3" s="7">
        <v>8</v>
      </c>
    </row>
    <row r="4" ht="76" customHeight="1" spans="1:4">
      <c r="A4" s="5">
        <v>2</v>
      </c>
      <c r="B4" s="8" t="str">
        <f>_xlfn.DISPIMG("ID_A97D344EBD6947FD8606AB98FA366169",1)</f>
        <v>=DISPIMG("ID_A97D344EBD6947FD8606AB98FA366169",1)</v>
      </c>
      <c r="C4" s="6" t="s">
        <v>6</v>
      </c>
      <c r="D4" s="7">
        <v>4</v>
      </c>
    </row>
    <row r="5" ht="76" customHeight="1" spans="1:4">
      <c r="A5" s="5">
        <v>3</v>
      </c>
      <c r="B5" s="8" t="str">
        <f>_xlfn.DISPIMG("ID_A873192817C340879AB2408CCB469180",1)</f>
        <v>=DISPIMG("ID_A873192817C340879AB2408CCB469180",1)</v>
      </c>
      <c r="C5" s="6" t="s">
        <v>7</v>
      </c>
      <c r="D5" s="7">
        <v>32</v>
      </c>
    </row>
    <row r="6" ht="76" customHeight="1" spans="1:4">
      <c r="A6" s="5">
        <v>4</v>
      </c>
      <c r="B6" s="8" t="str">
        <f>_xlfn.DISPIMG("ID_A873192817C340879AB2408CCB469180",1)</f>
        <v>=DISPIMG("ID_A873192817C340879AB2408CCB469180",1)</v>
      </c>
      <c r="C6" s="6" t="s">
        <v>8</v>
      </c>
      <c r="D6" s="7">
        <v>8</v>
      </c>
    </row>
    <row r="7" ht="76" customHeight="1" spans="1:4">
      <c r="A7" s="5">
        <v>5</v>
      </c>
      <c r="B7" s="8" t="str">
        <f>_xlfn.DISPIMG("ID_F0E79B07D4C345DF8E3F963784F51A97",1)</f>
        <v>=DISPIMG("ID_F0E79B07D4C345DF8E3F963784F51A97",1)</v>
      </c>
      <c r="C7" s="6" t="s">
        <v>9</v>
      </c>
      <c r="D7" s="7">
        <v>40</v>
      </c>
    </row>
    <row r="8" ht="76" customHeight="1" spans="1:4">
      <c r="A8" s="5">
        <v>6</v>
      </c>
      <c r="B8" s="8" t="str">
        <f>_xlfn.DISPIMG("ID_D9B27A77E5A84209BA11B2A9060BF2C2",1)</f>
        <v>=DISPIMG("ID_D9B27A77E5A84209BA11B2A9060BF2C2",1)</v>
      </c>
      <c r="C8" s="6" t="s">
        <v>10</v>
      </c>
      <c r="D8" s="7">
        <v>10</v>
      </c>
    </row>
    <row r="9" ht="76" customHeight="1" spans="1:4">
      <c r="A9" s="5">
        <v>7</v>
      </c>
      <c r="B9" s="8" t="str">
        <f>_xlfn.DISPIMG("ID_C0825375574949B7B9AD53580C1779C8",1)</f>
        <v>=DISPIMG("ID_C0825375574949B7B9AD53580C1779C8",1)</v>
      </c>
      <c r="C9" s="6" t="s">
        <v>11</v>
      </c>
      <c r="D9" s="7">
        <v>2</v>
      </c>
    </row>
    <row r="10" ht="76" customHeight="1" spans="1:4">
      <c r="A10" s="5">
        <v>8</v>
      </c>
      <c r="B10" s="8" t="str">
        <f>_xlfn.DISPIMG("ID_18401A0F6243432981DA23A77FA3A088",1)</f>
        <v>=DISPIMG("ID_18401A0F6243432981DA23A77FA3A088",1)</v>
      </c>
      <c r="C10" s="6" t="s">
        <v>12</v>
      </c>
      <c r="D10" s="7">
        <v>4</v>
      </c>
    </row>
    <row r="11" ht="76" customHeight="1" spans="1:4">
      <c r="A11" s="5">
        <v>9</v>
      </c>
      <c r="B11" s="8" t="str">
        <f>_xlfn.DISPIMG("ID_BB326135C156445C8DB33124EB7BB13A",1)</f>
        <v>=DISPIMG("ID_BB326135C156445C8DB33124EB7BB13A",1)</v>
      </c>
      <c r="C11" s="6" t="s">
        <v>13</v>
      </c>
      <c r="D11" s="7">
        <v>2</v>
      </c>
    </row>
    <row r="12" ht="76" customHeight="1" spans="1:4">
      <c r="A12" s="5">
        <v>10</v>
      </c>
      <c r="B12" s="8" t="str">
        <f>_xlfn.DISPIMG("ID_C0F4555EE8E3405A82EE1B13CB82CE0D",1)</f>
        <v>=DISPIMG("ID_C0F4555EE8E3405A82EE1B13CB82CE0D",1)</v>
      </c>
      <c r="C12" s="6" t="s">
        <v>14</v>
      </c>
      <c r="D12" s="7">
        <v>2</v>
      </c>
    </row>
    <row r="13" ht="76" customHeight="1" spans="1:4">
      <c r="A13" s="5">
        <v>11</v>
      </c>
      <c r="B13" s="8" t="str">
        <f>_xlfn.DISPIMG("ID_0D5B262380394AFEACCF2555FD8E0DB2",1)</f>
        <v>=DISPIMG("ID_0D5B262380394AFEACCF2555FD8E0DB2",1)</v>
      </c>
      <c r="C13" s="6" t="s">
        <v>15</v>
      </c>
      <c r="D13" s="7">
        <v>8</v>
      </c>
    </row>
    <row r="14" ht="76" customHeight="1" spans="1:4">
      <c r="A14" s="5">
        <v>12</v>
      </c>
      <c r="B14" s="8" t="str">
        <f>_xlfn.DISPIMG("ID_5705AD850BE9444583B9CEAA889FB4BC",1)</f>
        <v>=DISPIMG("ID_5705AD850BE9444583B9CEAA889FB4BC",1)</v>
      </c>
      <c r="C14" s="6" t="s">
        <v>16</v>
      </c>
      <c r="D14" s="7">
        <v>44</v>
      </c>
    </row>
    <row r="15" ht="76" customHeight="1" spans="1:4">
      <c r="A15" s="5">
        <v>13</v>
      </c>
      <c r="B15" s="8" t="str">
        <f>_xlfn.DISPIMG("ID_AABC353DF8524DDF95DCC223C710F8D6",1)</f>
        <v>=DISPIMG("ID_AABC353DF8524DDF95DCC223C710F8D6",1)</v>
      </c>
      <c r="C15" s="6" t="s">
        <v>17</v>
      </c>
      <c r="D15" s="7">
        <v>8</v>
      </c>
    </row>
    <row r="16" ht="76" customHeight="1" spans="1:4">
      <c r="A16" s="5">
        <v>14</v>
      </c>
      <c r="B16" s="8" t="str">
        <f>_xlfn.DISPIMG("ID_2AEEE41693A54FF4AF29CBF278D39325",1)</f>
        <v>=DISPIMG("ID_2AEEE41693A54FF4AF29CBF278D39325",1)</v>
      </c>
      <c r="C16" s="6" t="s">
        <v>18</v>
      </c>
      <c r="D16" s="7">
        <v>8</v>
      </c>
    </row>
    <row r="17" ht="76" customHeight="1" spans="1:4">
      <c r="A17" s="5">
        <v>15</v>
      </c>
      <c r="B17" s="8" t="str">
        <f>_xlfn.DISPIMG("ID_20B3C0B4635E47E9B913B1E8EE6DF676",1)</f>
        <v>=DISPIMG("ID_20B3C0B4635E47E9B913B1E8EE6DF676",1)</v>
      </c>
      <c r="C17" s="6" t="s">
        <v>19</v>
      </c>
      <c r="D17" s="7">
        <v>4</v>
      </c>
    </row>
    <row r="18" ht="76" customHeight="1" spans="1:4">
      <c r="A18" s="5">
        <v>16</v>
      </c>
      <c r="B18" s="8" t="str">
        <f>_xlfn.DISPIMG("ID_CA9CFBF3A5BA4A11BB00130D1931F513",1)</f>
        <v>=DISPIMG("ID_CA9CFBF3A5BA4A11BB00130D1931F513",1)</v>
      </c>
      <c r="C18" s="6" t="s">
        <v>20</v>
      </c>
      <c r="D18" s="7">
        <v>2</v>
      </c>
    </row>
    <row r="19" ht="76" customHeight="1" spans="1:4">
      <c r="A19" s="5">
        <v>17</v>
      </c>
      <c r="B19" s="8" t="str">
        <f>_xlfn.DISPIMG("ID_A1B73572ADD84743959DD6CC13DD1816",1)</f>
        <v>=DISPIMG("ID_A1B73572ADD84743959DD6CC13DD1816",1)</v>
      </c>
      <c r="C19" s="6" t="s">
        <v>21</v>
      </c>
      <c r="D19" s="7">
        <v>1</v>
      </c>
    </row>
    <row r="20" ht="76" customHeight="1" spans="1:4">
      <c r="A20" s="5">
        <v>18</v>
      </c>
      <c r="B20" s="8" t="str">
        <f>_xlfn.DISPIMG("ID_CE4A1114C8A24B169BAFC8959E98223A",1)</f>
        <v>=DISPIMG("ID_CE4A1114C8A24B169BAFC8959E98223A",1)</v>
      </c>
      <c r="C20" s="6" t="s">
        <v>22</v>
      </c>
      <c r="D20" s="7">
        <v>1</v>
      </c>
    </row>
    <row r="21" ht="76" customHeight="1" spans="1:4">
      <c r="A21" s="5">
        <v>19</v>
      </c>
      <c r="B21" s="8" t="str">
        <f>_xlfn.DISPIMG("ID_0BED4E246CB641E18C7AA01F215C3521",1)</f>
        <v>=DISPIMG("ID_0BED4E246CB641E18C7AA01F215C3521",1)</v>
      </c>
      <c r="C21" s="6" t="s">
        <v>23</v>
      </c>
      <c r="D21" s="7">
        <v>1</v>
      </c>
    </row>
    <row r="22" ht="76" customHeight="1" spans="1:4">
      <c r="A22" s="5">
        <v>20</v>
      </c>
      <c r="B22" s="8" t="str">
        <f>_xlfn.DISPIMG("ID_B9A40598881641E8BA4977D1B2C0F63E",1)</f>
        <v>=DISPIMG("ID_B9A40598881641E8BA4977D1B2C0F63E",1)</v>
      </c>
      <c r="C22" s="6" t="s">
        <v>24</v>
      </c>
      <c r="D22" s="7">
        <v>2</v>
      </c>
    </row>
    <row r="23" ht="76" customHeight="1" spans="1:4">
      <c r="A23" s="5">
        <v>21</v>
      </c>
      <c r="B23" s="8" t="str">
        <f>_xlfn.DISPIMG("ID_DB278B48AA2A45EDBB1B7DABE64F0FE3",1)</f>
        <v>=DISPIMG("ID_DB278B48AA2A45EDBB1B7DABE64F0FE3",1)</v>
      </c>
      <c r="C23" s="6" t="s">
        <v>25</v>
      </c>
      <c r="D23" s="7">
        <v>1</v>
      </c>
    </row>
    <row r="24" ht="76" customHeight="1" spans="1:4">
      <c r="A24" s="5">
        <v>22</v>
      </c>
      <c r="B24" s="8" t="str">
        <f>_xlfn.DISPIMG("ID_1F62A40A52A94273A7439049DCEF8DDB",1)</f>
        <v>=DISPIMG("ID_1F62A40A52A94273A7439049DCEF8DDB",1)</v>
      </c>
      <c r="C24" s="6" t="s">
        <v>26</v>
      </c>
      <c r="D24" s="7">
        <v>1</v>
      </c>
    </row>
    <row r="25" ht="76" customHeight="1" spans="1:4">
      <c r="A25" s="5">
        <v>23</v>
      </c>
      <c r="B25" s="9" t="str">
        <f>_xlfn.DISPIMG("ID_91B79A0EBE2841928ACF5C78DE2A4073",1)</f>
        <v>=DISPIMG("ID_91B79A0EBE2841928ACF5C78DE2A4073",1)</v>
      </c>
      <c r="C25" s="10" t="s">
        <v>27</v>
      </c>
      <c r="D25" s="11">
        <v>1</v>
      </c>
    </row>
    <row r="26" ht="76" customHeight="1"/>
    <row r="27" ht="76" customHeight="1"/>
    <row r="28" ht="76" customHeight="1"/>
    <row r="29" ht="76" customHeight="1"/>
    <row r="30" ht="76" customHeight="1"/>
    <row r="31" ht="76" customHeight="1"/>
    <row r="32" ht="76" customHeight="1"/>
    <row r="33" ht="76" customHeight="1"/>
    <row r="34" ht="76" customHeight="1"/>
    <row r="35" ht="76" customHeight="1"/>
    <row r="36" ht="76" customHeight="1"/>
    <row r="37" ht="76" customHeight="1"/>
    <row r="38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2026-07-24T05:17:55Z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5391819A38264C4C990F9E7A4A9D7340_13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