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C0825375574949B7B9AD53580C1779C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2374900"/>
          <a:ext cx="4186555" cy="3438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8401A0F6243432981DA23A77FA3A08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3340100"/>
          <a:ext cx="5372100" cy="601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0F4555EE8E3405A82EE1B13CB82CE0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5270500"/>
          <a:ext cx="4905375" cy="647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B326135C156445C8DB33124EB7BB13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4305300"/>
          <a:ext cx="4657725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D5B262380394AFEACCF2555FD8E0DB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7200900"/>
          <a:ext cx="4429125" cy="3424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705AD850BE9444583B9CEAA889FB4BC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8166100"/>
          <a:ext cx="4724400" cy="4719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D6102C6093B74B5BA370C1C84E6CAD6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6480000">
          <a:off x="1715770" y="812800"/>
          <a:ext cx="1133475" cy="2552700"/>
        </a:xfrm>
        <a:prstGeom prst="rect">
          <a:avLst/>
        </a:prstGeom>
      </xdr:spPr>
    </xdr:pic>
  </etc:cellImage>
  <etc:cellImage>
    <xdr:pic>
      <xdr:nvPicPr>
        <xdr:cNvPr id="32" name="ID_DB278B48AA2A45EDBB1B7DABE64F0FE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4340" y="19748500"/>
          <a:ext cx="5291455" cy="35293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B9A40598881641E8BA4977D1B2C0F63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4340" y="19748500"/>
          <a:ext cx="4457700" cy="33293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8B72F7CC9D0499C8953503C4087425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34340" y="266700"/>
          <a:ext cx="8763000" cy="573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039CFA8398E84E3DBE960495883A450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34340" y="9131300"/>
          <a:ext cx="4262755" cy="3505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8F97AAD714304D54B6F5E785C2ED5B8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34340" y="14922500"/>
          <a:ext cx="5091430" cy="50914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29D2AA8C29F146B9A9D97A880AFCB39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34340" y="7200900"/>
          <a:ext cx="762000" cy="590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2F669ABFF7E14C89AC6D2748B16B6C59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34340" y="9131300"/>
          <a:ext cx="2571750" cy="22098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<sst xmlns="http://schemas.openxmlformats.org/spreadsheetml/2006/main" count="33" uniqueCount="33">
  <si>
    <t>序号</t>
  </si>
  <si>
    <t>图片</t>
  </si>
  <si>
    <t>名称</t>
  </si>
  <si>
    <t>数量</t>
  </si>
  <si>
    <t>L型铝材结构件1x20</t>
  </si>
  <si>
    <t>C型铝材结构件1x2x1x12</t>
  </si>
  <si>
    <t>C型铝材结构件1x2x1x20</t>
  </si>
  <si>
    <t>细轴65mm</t>
  </si>
  <si>
    <t>8mm螺丝</t>
  </si>
  <si>
    <t>12mm螺丝</t>
  </si>
  <si>
    <t>M4自锁螺母</t>
  </si>
  <si>
    <t>M4防松螺母</t>
  </si>
  <si>
    <t>60齿薄齿轮</t>
  </si>
  <si>
    <t>36齿金属薄齿轮</t>
  </si>
  <si>
    <t>万向轮单排中号</t>
  </si>
  <si>
    <t>中号轮盘</t>
  </si>
  <si>
    <t>32齿链轮</t>
  </si>
  <si>
    <t>中号防滑硅胶轮</t>
  </si>
  <si>
    <t>方孔轴芯</t>
  </si>
  <si>
    <t>橡胶垫片</t>
  </si>
  <si>
    <t>金属垫片</t>
  </si>
  <si>
    <t>3mm细垫片</t>
  </si>
  <si>
    <t>8mm粗垫片</t>
  </si>
  <si>
    <t>细轴杯士</t>
  </si>
  <si>
    <t>25mm铝柱</t>
  </si>
  <si>
    <t>数字电机or直驱电机</t>
  </si>
  <si>
    <t>六角扳手2mm</t>
  </si>
  <si>
    <t>六角螺丝刀2.5mm</t>
  </si>
  <si>
    <t>开口扳手7mm</t>
  </si>
  <si>
    <t>电池卡子</t>
  </si>
  <si>
    <t>X电池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</si>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</sst>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7DAA04E9-6447-45CF-BC61-7388CD3DBC5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zoomScale="85" zoomScaleNormal="85" topLeftCell="A14" workbookViewId="0">
      <selection activeCell="C21" sqref="C21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_xlfn.DISPIMG("ID_58B72F7CC9D0499C8953503C40874259",1)</f>
        <v>=DISPIMG("ID_58B72F7CC9D0499C8953503C40874259",1)</v>
      </c>
      <c r="C2" s="7" t="s">
        <v>4</v>
      </c>
      <c r="D2" s="8">
        <v>1</v>
      </c>
    </row>
    <row r="3" ht="76" customHeight="1" spans="1:4">
      <c r="A3" s="5">
        <v>2</v>
      </c>
      <c r="B3" s="9" t="str">
        <f>_xlfn.DISPIMG("ID_D6102C6093B74B5BA370C1C84E6CAD61",1)</f>
        <v>=DISPIMG("ID_D6102C6093B74B5BA370C1C84E6CAD61",1)</v>
      </c>
      <c r="C3" s="9" t="s">
        <v>5</v>
      </c>
      <c r="D3" s="10">
        <v>1</v>
      </c>
    </row>
    <row r="4" ht="76" customHeight="1" spans="1:4">
      <c r="A4" s="5">
        <v>3</v>
      </c>
      <c r="B4" s="11" t="str">
        <f>_xlfn.DISPIMG("ID_709DEDB6FED8428BAC6D784081D93899",1)</f>
        <v>=DISPIMG("ID_709DEDB6FED8428BAC6D784081D93899",1)</v>
      </c>
      <c r="C4" s="9" t="s">
        <v>6</v>
      </c>
      <c r="D4" s="10">
        <v>9</v>
      </c>
    </row>
    <row r="5" ht="76" customHeight="1" spans="1:4">
      <c r="A5" s="5">
        <v>4</v>
      </c>
      <c r="B5" s="11" t="str">
        <f>_xlfn.DISPIMG("ID_A97D344EBD6947FD8606AB98FA366169",1)</f>
        <v>=DISPIMG("ID_A97D344EBD6947FD8606AB98FA366169",1)</v>
      </c>
      <c r="C5" s="9" t="s">
        <v>7</v>
      </c>
      <c r="D5" s="10">
        <v>7</v>
      </c>
    </row>
    <row r="6" ht="76" customHeight="1" spans="1:4">
      <c r="A6" s="5">
        <v>5</v>
      </c>
      <c r="B6" s="11" t="str">
        <f>_xlfn.DISPIMG("ID_A873192817C340879AB2408CCB469180",1)</f>
        <v>=DISPIMG("ID_A873192817C340879AB2408CCB469180",1)</v>
      </c>
      <c r="C6" s="9" t="s">
        <v>8</v>
      </c>
      <c r="D6" s="10">
        <v>40</v>
      </c>
    </row>
    <row r="7" ht="76" customHeight="1" spans="1:4">
      <c r="A7" s="5">
        <v>6</v>
      </c>
      <c r="B7" s="11" t="str">
        <f>_xlfn.DISPIMG("ID_A873192817C340879AB2408CCB469180",1)</f>
        <v>=DISPIMG("ID_A873192817C340879AB2408CCB469180",1)</v>
      </c>
      <c r="C7" s="9" t="s">
        <v>9</v>
      </c>
      <c r="D7" s="10">
        <v>8</v>
      </c>
    </row>
    <row r="8" ht="76" customHeight="1" spans="1:4">
      <c r="A8" s="5">
        <v>7</v>
      </c>
      <c r="B8" s="11" t="str">
        <f>_xlfn.DISPIMG("ID_F0E79B07D4C345DF8E3F963784F51A97",1)</f>
        <v>=DISPIMG("ID_F0E79B07D4C345DF8E3F963784F51A97",1)</v>
      </c>
      <c r="C8" s="9" t="s">
        <v>10</v>
      </c>
      <c r="D8" s="10">
        <v>40</v>
      </c>
    </row>
    <row r="9" ht="76" customHeight="1" spans="1:4">
      <c r="A9" s="5">
        <v>8</v>
      </c>
      <c r="B9" s="11" t="str">
        <f>_xlfn.DISPIMG("ID_D9B27A77E5A84209BA11B2A9060BF2C2",1)</f>
        <v>=DISPIMG("ID_D9B27A77E5A84209BA11B2A9060BF2C2",1)</v>
      </c>
      <c r="C9" s="9" t="s">
        <v>11</v>
      </c>
      <c r="D9" s="10">
        <v>10</v>
      </c>
    </row>
    <row r="10" ht="76" customHeight="1" spans="1:4">
      <c r="A10" s="5">
        <v>9</v>
      </c>
      <c r="B10" s="11" t="str">
        <f>_xlfn.DISPIMG("ID_2F669ABFF7E14C89AC6D2748B16B6C59",1)</f>
        <v>=DISPIMG("ID_2F669ABFF7E14C89AC6D2748B16B6C59",1)</v>
      </c>
      <c r="C10" s="9" t="s">
        <v>12</v>
      </c>
      <c r="D10" s="10">
        <v>2</v>
      </c>
    </row>
    <row r="11" ht="76" customHeight="1" spans="1:4">
      <c r="A11" s="5">
        <v>10</v>
      </c>
      <c r="B11" s="11" t="str">
        <f>_xlfn.DISPIMG("ID_039CFA8398E84E3DBE960495883A4502",1)</f>
        <v>=DISPIMG("ID_039CFA8398E84E3DBE960495883A4502",1)</v>
      </c>
      <c r="C11" s="9" t="s">
        <v>13</v>
      </c>
      <c r="D11" s="10">
        <v>1</v>
      </c>
    </row>
    <row r="12" ht="76" customHeight="1" spans="1:4">
      <c r="A12" s="5">
        <v>11</v>
      </c>
      <c r="B12" s="11" t="str">
        <f>_xlfn.DISPIMG("ID_C0825375574949B7B9AD53580C1779C8",1)</f>
        <v>=DISPIMG("ID_C0825375574949B7B9AD53580C1779C8",1)</v>
      </c>
      <c r="C12" s="9" t="s">
        <v>14</v>
      </c>
      <c r="D12" s="10">
        <v>2</v>
      </c>
    </row>
    <row r="13" ht="76" customHeight="1" spans="1:4">
      <c r="A13" s="5">
        <v>12</v>
      </c>
      <c r="B13" s="11" t="str">
        <f>_xlfn.DISPIMG("ID_18401A0F6243432981DA23A77FA3A088",1)</f>
        <v>=DISPIMG("ID_18401A0F6243432981DA23A77FA3A088",1)</v>
      </c>
      <c r="C13" s="9" t="s">
        <v>15</v>
      </c>
      <c r="D13" s="10">
        <v>4</v>
      </c>
    </row>
    <row r="14" ht="76" customHeight="1" spans="1:4">
      <c r="A14" s="5">
        <v>13</v>
      </c>
      <c r="B14" s="11" t="str">
        <f>_xlfn.DISPIMG("ID_BB326135C156445C8DB33124EB7BB13A",1)</f>
        <v>=DISPIMG("ID_BB326135C156445C8DB33124EB7BB13A",1)</v>
      </c>
      <c r="C14" s="9" t="s">
        <v>16</v>
      </c>
      <c r="D14" s="10">
        <v>2</v>
      </c>
    </row>
    <row r="15" ht="76" customHeight="1" spans="1:4">
      <c r="A15" s="5">
        <v>14</v>
      </c>
      <c r="B15" s="11" t="str">
        <f>_xlfn.DISPIMG("ID_C0F4555EE8E3405A82EE1B13CB82CE0D",1)</f>
        <v>=DISPIMG("ID_C0F4555EE8E3405A82EE1B13CB82CE0D",1)</v>
      </c>
      <c r="C15" s="9" t="s">
        <v>17</v>
      </c>
      <c r="D15" s="10">
        <v>2</v>
      </c>
    </row>
    <row r="16" ht="76" customHeight="1" spans="1:4">
      <c r="A16" s="5">
        <v>15</v>
      </c>
      <c r="B16" s="11" t="str">
        <f>_xlfn.DISPIMG("ID_0D5B262380394AFEACCF2555FD8E0DB2",1)</f>
        <v>=DISPIMG("ID_0D5B262380394AFEACCF2555FD8E0DB2",1)</v>
      </c>
      <c r="C16" s="9" t="s">
        <v>18</v>
      </c>
      <c r="D16" s="10">
        <v>8</v>
      </c>
    </row>
    <row r="17" ht="76" customHeight="1" spans="1:4">
      <c r="A17" s="5">
        <v>16</v>
      </c>
      <c r="B17" s="11" t="str">
        <f>_xlfn.DISPIMG("ID_5705AD850BE9444583B9CEAA889FB4BC",1)</f>
        <v>=DISPIMG("ID_5705AD850BE9444583B9CEAA889FB4BC",1)</v>
      </c>
      <c r="C17" s="9" t="s">
        <v>19</v>
      </c>
      <c r="D17" s="10">
        <v>44</v>
      </c>
    </row>
    <row r="18" ht="76" customHeight="1" spans="1:4">
      <c r="A18" s="5">
        <v>17</v>
      </c>
      <c r="B18" s="11" t="str">
        <f>_xlfn.DISPIMG("ID_AABC353DF8524DDF95DCC223C710F8D6",1)</f>
        <v>=DISPIMG("ID_AABC353DF8524DDF95DCC223C710F8D6",1)</v>
      </c>
      <c r="C18" s="9" t="s">
        <v>20</v>
      </c>
      <c r="D18" s="10">
        <v>8</v>
      </c>
    </row>
    <row r="19" ht="76" customHeight="1" spans="1:4">
      <c r="A19" s="5">
        <v>18</v>
      </c>
      <c r="B19" s="11" t="str">
        <f>_xlfn.DISPIMG("ID_2AEEE41693A54FF4AF29CBF278D39325",1)</f>
        <v>=DISPIMG("ID_2AEEE41693A54FF4AF29CBF278D39325",1)</v>
      </c>
      <c r="C19" s="9" t="s">
        <v>21</v>
      </c>
      <c r="D19" s="10">
        <v>8</v>
      </c>
    </row>
    <row r="20" ht="76" customHeight="1" spans="1:4">
      <c r="A20" s="5">
        <v>19</v>
      </c>
      <c r="B20" s="11" t="str">
        <f>_xlfn.DISPIMG("ID_20B3C0B4635E47E9B913B1E8EE6DF676",1)</f>
        <v>=DISPIMG("ID_20B3C0B4635E47E9B913B1E8EE6DF676",1)</v>
      </c>
      <c r="C20" s="9" t="s">
        <v>22</v>
      </c>
      <c r="D20" s="10">
        <v>4</v>
      </c>
    </row>
    <row r="21" ht="76" customHeight="1" spans="1:4">
      <c r="A21" s="5">
        <v>20</v>
      </c>
      <c r="B21" s="11" t="str">
        <f>_xlfn.DISPIMG("ID_29D2AA8C29F146B9A9D97A880AFCB391",1)</f>
        <v>=DISPIMG("ID_29D2AA8C29F146B9A9D97A880AFCB391",1)</v>
      </c>
      <c r="C21" s="9" t="s">
        <v>23</v>
      </c>
      <c r="D21" s="10">
        <v>3</v>
      </c>
    </row>
    <row r="22" ht="76" customHeight="1" spans="1:4">
      <c r="A22" s="5">
        <v>21</v>
      </c>
      <c r="B22" s="11" t="str">
        <f>_xlfn.DISPIMG("ID_8F97AAD714304D54B6F5E785C2ED5B81",1)</f>
        <v>=DISPIMG("ID_8F97AAD714304D54B6F5E785C2ED5B81",1)</v>
      </c>
      <c r="C22" s="9" t="s">
        <v>24</v>
      </c>
      <c r="D22" s="10">
        <v>1</v>
      </c>
    </row>
    <row r="23" ht="76" customHeight="1" spans="1:4">
      <c r="A23" s="5">
        <v>22</v>
      </c>
      <c r="B23" s="11" t="str">
        <f>_xlfn.DISPIMG("ID_CA9CFBF3A5BA4A11BB00130D1931F513",1)</f>
        <v>=DISPIMG("ID_CA9CFBF3A5BA4A11BB00130D1931F513",1)</v>
      </c>
      <c r="C23" s="9" t="s">
        <v>25</v>
      </c>
      <c r="D23" s="10">
        <v>5</v>
      </c>
    </row>
    <row r="24" ht="76" customHeight="1" spans="1:4">
      <c r="A24" s="5">
        <v>23</v>
      </c>
      <c r="B24" s="11" t="str">
        <f>_xlfn.DISPIMG("ID_A1B73572ADD84743959DD6CC13DD1816",1)</f>
        <v>=DISPIMG("ID_A1B73572ADD84743959DD6CC13DD1816",1)</v>
      </c>
      <c r="C24" s="9" t="s">
        <v>26</v>
      </c>
      <c r="D24" s="10">
        <v>1</v>
      </c>
    </row>
    <row r="25" ht="76" customHeight="1" spans="1:4">
      <c r="A25" s="5">
        <v>24</v>
      </c>
      <c r="B25" s="11" t="str">
        <f>_xlfn.DISPIMG("ID_CE4A1114C8A24B169BAFC8959E98223A",1)</f>
        <v>=DISPIMG("ID_CE4A1114C8A24B169BAFC8959E98223A",1)</v>
      </c>
      <c r="C25" s="9" t="s">
        <v>27</v>
      </c>
      <c r="D25" s="10">
        <v>1</v>
      </c>
    </row>
    <row r="26" ht="76" customHeight="1" spans="1:4">
      <c r="A26" s="5">
        <v>25</v>
      </c>
      <c r="B26" s="11" t="str">
        <f>_xlfn.DISPIMG("ID_0BED4E246CB641E18C7AA01F215C3521",1)</f>
        <v>=DISPIMG("ID_0BED4E246CB641E18C7AA01F215C3521",1)</v>
      </c>
      <c r="C26" s="9" t="s">
        <v>28</v>
      </c>
      <c r="D26" s="10">
        <v>1</v>
      </c>
    </row>
    <row r="27" ht="76" customHeight="1" spans="1:4">
      <c r="A27" s="5">
        <v>26</v>
      </c>
      <c r="B27" s="11" t="str">
        <f>_xlfn.DISPIMG("ID_B9A40598881641E8BA4977D1B2C0F63E",1)</f>
        <v>=DISPIMG("ID_B9A40598881641E8BA4977D1B2C0F63E",1)</v>
      </c>
      <c r="C27" s="9" t="s">
        <v>29</v>
      </c>
      <c r="D27" s="10">
        <v>2</v>
      </c>
    </row>
    <row r="28" ht="76" customHeight="1" spans="1:4">
      <c r="A28" s="5">
        <v>27</v>
      </c>
      <c r="B28" s="11" t="str">
        <f>_xlfn.DISPIMG("ID_DB278B48AA2A45EDBB1B7DABE64F0FE3",1)</f>
        <v>=DISPIMG("ID_DB278B48AA2A45EDBB1B7DABE64F0FE3",1)</v>
      </c>
      <c r="C28" s="9" t="s">
        <v>30</v>
      </c>
      <c r="D28" s="10">
        <v>1</v>
      </c>
    </row>
    <row r="29" ht="76" customHeight="1" spans="1:4">
      <c r="A29" s="5">
        <v>28</v>
      </c>
      <c r="B29" s="11" t="str">
        <f>_xlfn.DISPIMG("ID_1F62A40A52A94273A7439049DCEF8DDB",1)</f>
        <v>=DISPIMG("ID_1F62A40A52A94273A7439049DCEF8DDB",1)</v>
      </c>
      <c r="C29" s="9" t="s">
        <v>31</v>
      </c>
      <c r="D29" s="10">
        <v>1</v>
      </c>
    </row>
    <row r="30" ht="76" customHeight="1" spans="1:4">
      <c r="A30" s="5">
        <v>29</v>
      </c>
      <c r="B30" s="12" t="str">
        <f>_xlfn.DISPIMG("ID_91B79A0EBE2841928ACF5C78DE2A4073",1)</f>
        <v>=DISPIMG("ID_91B79A0EBE2841928ACF5C78DE2A4073",1)</v>
      </c>
      <c r="C30" s="13" t="s">
        <v>32</v>
      </c>
      <c r="D30" s="14">
        <v>1</v>
      </c>
    </row>
    <row r="31" ht="76" customHeight="1"/>
    <row r="32" ht="76" customHeight="1"/>
    <row r="33" ht="76" customHeight="1"/>
    <row r="34" ht="76" customHeight="1"/>
    <row r="35" ht="76" customHeight="1"/>
    <row r="36" ht="76" customHeight="1"/>
    <row r="37" ht="76" customHeight="1"/>
    <row r="38" ht="76" customHeight="1"/>
    <row r="39" ht="76" customHeight="1"/>
    <row r="40" ht="76" customHeight="1"/>
    <row r="41" ht="76" customHeight="1"/>
    <row r="42" ht="76" customHeight="1"/>
    <row r="43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2026-07-29T07:11:04Z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C77E00EB58784A4CB167F0DF72AFD5F5_13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