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2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2" name="ID_A97D344EBD6947FD8606AB98FA3661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" y="6235700"/>
          <a:ext cx="4591050" cy="33483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A873192817C340879AB2408CCB46918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4340" y="12026900"/>
          <a:ext cx="4819650" cy="36531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F0E79B07D4C345DF8E3F963784F51A9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34340" y="12992100"/>
          <a:ext cx="3867150" cy="35102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CE4A1114C8A24B169BAFC8959E98223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34340" y="13957300"/>
          <a:ext cx="2952750" cy="2190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0BED4E246CB641E18C7AA01F215C352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34340" y="14922500"/>
          <a:ext cx="1976755" cy="14909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1F62A40A52A94273A7439049DCEF8DDB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34340" y="15887700"/>
          <a:ext cx="4152900" cy="3743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91B79A0EBE2841928ACF5C78DE2A407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34340" y="17818100"/>
          <a:ext cx="1900555" cy="19005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A452327D766448839D83024B1228268F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4340" y="444500"/>
          <a:ext cx="7977505" cy="79775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CA9CFBF3A5BA4A11BB00130D1931F51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4340" y="8166100"/>
          <a:ext cx="1729105" cy="1714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29D2AA8C29F146B9A9D97A880AFCB39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34340" y="7200900"/>
          <a:ext cx="762000" cy="5905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A1B73572ADD84743959DD6CC13DD181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34340" y="10096500"/>
          <a:ext cx="1252855" cy="1276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1D8D82643D2E4F9D99FA179E81E738B8"/>
        <xdr:cNvPicPr>
          <a:picLocks noChangeAspect="1"/>
        </xdr:cNvPicPr>
      </xdr:nvPicPr>
      <xdr:blipFill>
        <a:blip r:embed="rId12"/>
        <a:srcRect l="33991" r="38108" b="25354"/>
        <a:stretch>
          <a:fillRect/>
        </a:stretch>
      </xdr:blipFill>
      <xdr:spPr>
        <a:xfrm rot="6420000">
          <a:off x="1584325" y="1960880"/>
          <a:ext cx="735965" cy="2211705"/>
        </a:xfrm>
        <a:prstGeom prst="rect">
          <a:avLst/>
        </a:prstGeom>
      </xdr:spPr>
    </xdr:pic>
  </etc:cellImage>
  <etc:cellImage>
    <xdr:pic>
      <xdr:nvPicPr>
        <xdr:cNvPr id="13" name="ID_3AC78A3CA70A40718390AF24DCD918B7"/>
        <xdr:cNvPicPr>
          <a:picLocks noChangeAspect="1"/>
        </xdr:cNvPicPr>
      </xdr:nvPicPr>
      <xdr:blipFill>
        <a:blip r:embed="rId12"/>
        <a:srcRect l="33991" r="38397" b="57115"/>
        <a:stretch>
          <a:fillRect/>
        </a:stretch>
      </xdr:blipFill>
      <xdr:spPr>
        <a:xfrm rot="7020000">
          <a:off x="1475105" y="3213735"/>
          <a:ext cx="728345" cy="1270635"/>
        </a:xfrm>
        <a:prstGeom prst="rect">
          <a:avLst/>
        </a:prstGeom>
      </xdr:spPr>
    </xdr:pic>
  </etc:cellImage>
  <etc:cellImage>
    <xdr:pic>
      <xdr:nvPicPr>
        <xdr:cNvPr id="17" name="ID_20B3C0B4635E47E9B913B1E8EE6DF676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34340" y="11061700"/>
          <a:ext cx="3996055" cy="3472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AABC353DF8524DDF95DCC223C710F8D6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34340" y="9131300"/>
          <a:ext cx="3596005" cy="3590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" name="ID_2AEEE41693A54FF4AF29CBF278D3932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34340" y="10096500"/>
          <a:ext cx="4177030" cy="3362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D6102C6093B74B5BA370C1C84E6CAD61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 rot="6480000">
          <a:off x="1715770" y="812800"/>
          <a:ext cx="1133475" cy="2552700"/>
        </a:xfrm>
        <a:prstGeom prst="rect">
          <a:avLst/>
        </a:prstGeom>
      </xdr:spPr>
    </xdr:pic>
  </etc:cellImage>
  <etc:cellImage>
    <xdr:pic>
      <xdr:nvPicPr>
        <xdr:cNvPr id="9" name="ID_D9B27A77E5A84209BA11B2A9060BF2C2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34340" y="8166100"/>
          <a:ext cx="4429125" cy="3533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2F669ABFF7E14C89AC6D2748B16B6C59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34340" y="9131300"/>
          <a:ext cx="2571750" cy="2209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" name="ID_D9F24AE82DE14A9E93A7A0DE14A581AB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34340" y="13957300"/>
          <a:ext cx="576580" cy="561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" name="ID_8F97AAD714304D54B6F5E785C2ED5B8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34340" y="14922500"/>
          <a:ext cx="5091430" cy="509143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<sst xmlns="http://schemas.openxmlformats.org/spreadsheetml/2006/main" count="26" uniqueCount="26">
  <si>
    <t>序号</t>
  </si>
  <si>
    <t>图片</t>
  </si>
  <si>
    <t>名称</t>
  </si>
  <si>
    <t>数量</t>
  </si>
  <si>
    <t>L型铝材结构件1x6</t>
  </si>
  <si>
    <t>C型铝材结构件1x2x1x12</t>
  </si>
  <si>
    <t>C型铝材结构件1x2x1x15</t>
  </si>
  <si>
    <t>C型铝材结构件1x2x1x8</t>
  </si>
  <si>
    <t>细轴40mm</t>
  </si>
  <si>
    <t>8mm螺丝</t>
  </si>
  <si>
    <t>16mm螺丝</t>
  </si>
  <si>
    <t>M4自锁螺母</t>
  </si>
  <si>
    <t>M4防松螺母</t>
  </si>
  <si>
    <t>60齿薄齿轮</t>
  </si>
  <si>
    <t>金属垫片</t>
  </si>
  <si>
    <t>3mm细垫片</t>
  </si>
  <si>
    <t>8mm细垫片</t>
  </si>
  <si>
    <t>细轴杯士</t>
  </si>
  <si>
    <t>50mm铝柱</t>
  </si>
  <si>
    <t>25mm铝柱</t>
  </si>
  <si>
    <t>数字电机or直驱电机</t>
  </si>
  <si>
    <t>六角扳手2mm</t>
  </si>
  <si>
    <t>六角螺丝刀2.5mm</t>
  </si>
  <si>
    <t>开口扳手7mm</t>
  </si>
  <si>
    <t>主控器X650</t>
  </si>
  <si>
    <t>程序下载线USBA-A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</si>
</sst>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7030A0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 tint="0.6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4" applyNumberFormat="0" applyAlignment="0" applyProtection="0">
      <alignment vertical="center"/>
    </xf>
    <xf numFmtId="0" fontId="12" fillId="6" borderId="15" applyNumberFormat="0" applyAlignment="0" applyProtection="0">
      <alignment vertical="center"/>
    </xf>
    <xf numFmtId="0" fontId="13" fillId="6" borderId="14" applyNumberFormat="0" applyAlignment="0" applyProtection="0">
      <alignment vertical="center"/>
    </xf>
    <xf numFmtId="0" fontId="14" fillId="7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>
      <alignment vertical="center"/>
    </xf>
    <xf numFmtId="0" fontId="2" fillId="3" borderId="9" xfId="0" applyFont="1" applyFill="1" applyBorder="1">
      <alignment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border>
        <left style="thin">
          <color rgb="FF7030A0" tint="0.6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 tint="0.6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7030A0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表格样式_c913cf" count="10" xr9:uid="{BFD2D076-165F-4175-9745-16B23290ADFC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0" Type="http://schemas.openxmlformats.org/officeDocument/2006/relationships/image" Target="media/image20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zoomScale="85" zoomScaleNormal="85" topLeftCell="A7" workbookViewId="0">
      <selection activeCell="A14" sqref="$A14:$XFD14"/>
    </sheetView>
  </sheetViews>
  <sheetFormatPr defaultColWidth="9.02654867256637" defaultRowHeight="13.5" outlineLevelCol="3"/>
  <cols>
    <col min="1" max="1" width="6.05309734513274" style="1" customWidth="1"/>
    <col min="2" max="2" width="22.5752212389381" customWidth="1"/>
    <col min="3" max="3" width="27.1504424778761" style="1" customWidth="1"/>
    <col min="4" max="4" width="5.98230088495575" style="1" customWidth="1"/>
  </cols>
  <sheetData>
    <row r="1" ht="35" customHeight="1" spans="1:4">
      <c r="A1" s="2" t="s">
        <v>0</v>
      </c>
      <c r="B1" s="3" t="s">
        <v>1</v>
      </c>
      <c r="C1" s="3" t="s">
        <v>2</v>
      </c>
      <c r="D1" s="4" t="s">
        <v>3</v>
      </c>
    </row>
    <row r="2" ht="76" customHeight="1" spans="1:4">
      <c r="A2" s="5">
        <v>1</v>
      </c>
      <c r="B2" s="6" t="str">
        <f>_xlfn.DISPIMG("ID_A452327D766448839D83024B1228268F",1)</f>
        <v>=DISPIMG("ID_A452327D766448839D83024B1228268F",1)</v>
      </c>
      <c r="C2" s="7" t="s">
        <v>4</v>
      </c>
      <c r="D2" s="8">
        <v>7</v>
      </c>
    </row>
    <row r="3" ht="76" customHeight="1" spans="1:4">
      <c r="A3" s="5">
        <v>2</v>
      </c>
      <c r="B3" s="9" t="str">
        <f>_xlfn.DISPIMG("ID_D6102C6093B74B5BA370C1C84E6CAD61",1)</f>
        <v>=DISPIMG("ID_D6102C6093B74B5BA370C1C84E6CAD61",1)</v>
      </c>
      <c r="C3" s="9" t="s">
        <v>5</v>
      </c>
      <c r="D3" s="10">
        <v>3</v>
      </c>
    </row>
    <row r="4" ht="76" customHeight="1" spans="1:4">
      <c r="A4" s="5">
        <v>3</v>
      </c>
      <c r="B4" s="11" t="str">
        <f>_xlfn.DISPIMG("ID_1D8D82643D2E4F9D99FA179E81E738B8",1)</f>
        <v>=DISPIMG("ID_1D8D82643D2E4F9D99FA179E81E738B8",1)</v>
      </c>
      <c r="C4" s="9" t="s">
        <v>6</v>
      </c>
      <c r="D4" s="10">
        <v>1</v>
      </c>
    </row>
    <row r="5" ht="76" customHeight="1" spans="1:4">
      <c r="A5" s="5">
        <v>4</v>
      </c>
      <c r="B5" s="11" t="str">
        <f>_xlfn.DISPIMG("ID_3AC78A3CA70A40718390AF24DCD918B7",1)</f>
        <v>=DISPIMG("ID_3AC78A3CA70A40718390AF24DCD918B7",1)</v>
      </c>
      <c r="C5" s="9" t="s">
        <v>7</v>
      </c>
      <c r="D5" s="10">
        <v>1</v>
      </c>
    </row>
    <row r="6" ht="76" customHeight="1" spans="1:4">
      <c r="A6" s="5">
        <v>5</v>
      </c>
      <c r="B6" s="11" t="str">
        <f>_xlfn.DISPIMG("ID_A97D344EBD6947FD8606AB98FA366169",1)</f>
        <v>=DISPIMG("ID_A97D344EBD6947FD8606AB98FA366169",1)</v>
      </c>
      <c r="C6" s="9" t="s">
        <v>8</v>
      </c>
      <c r="D6" s="10">
        <v>2</v>
      </c>
    </row>
    <row r="7" ht="76" customHeight="1" spans="1:4">
      <c r="A7" s="5">
        <v>6</v>
      </c>
      <c r="B7" s="11" t="str">
        <f>_xlfn.DISPIMG("ID_A873192817C340879AB2408CCB469180",1)</f>
        <v>=DISPIMG("ID_A873192817C340879AB2408CCB469180",1)</v>
      </c>
      <c r="C7" s="9" t="s">
        <v>9</v>
      </c>
      <c r="D7" s="10">
        <v>14</v>
      </c>
    </row>
    <row r="8" ht="76" customHeight="1" spans="1:4">
      <c r="A8" s="5">
        <v>7</v>
      </c>
      <c r="B8" s="11" t="str">
        <f>_xlfn.DISPIMG("ID_A873192817C340879AB2408CCB469180",1)</f>
        <v>=DISPIMG("ID_A873192817C340879AB2408CCB469180",1)</v>
      </c>
      <c r="C8" s="9" t="s">
        <v>10</v>
      </c>
      <c r="D8" s="10">
        <v>4</v>
      </c>
    </row>
    <row r="9" ht="76" customHeight="1" spans="1:4">
      <c r="A9" s="5">
        <v>8</v>
      </c>
      <c r="B9" s="11" t="str">
        <f>_xlfn.DISPIMG("ID_F0E79B07D4C345DF8E3F963784F51A97",1)</f>
        <v>=DISPIMG("ID_F0E79B07D4C345DF8E3F963784F51A97",1)</v>
      </c>
      <c r="C9" s="9" t="s">
        <v>11</v>
      </c>
      <c r="D9" s="10">
        <v>14</v>
      </c>
    </row>
    <row r="10" ht="76" customHeight="1" spans="1:4">
      <c r="A10" s="5">
        <v>9</v>
      </c>
      <c r="B10" s="11" t="str">
        <f>_xlfn.DISPIMG("ID_D9B27A77E5A84209BA11B2A9060BF2C2",1)</f>
        <v>=DISPIMG("ID_D9B27A77E5A84209BA11B2A9060BF2C2",1)</v>
      </c>
      <c r="C10" s="9" t="s">
        <v>12</v>
      </c>
      <c r="D10" s="10">
        <v>6</v>
      </c>
    </row>
    <row r="11" ht="76" customHeight="1" spans="1:4">
      <c r="A11" s="5">
        <v>10</v>
      </c>
      <c r="B11" s="11" t="str">
        <f>_xlfn.DISPIMG("ID_2F669ABFF7E14C89AC6D2748B16B6C59",1)</f>
        <v>=DISPIMG("ID_2F669ABFF7E14C89AC6D2748B16B6C59",1)</v>
      </c>
      <c r="C11" s="9" t="s">
        <v>13</v>
      </c>
      <c r="D11" s="10">
        <v>1</v>
      </c>
    </row>
    <row r="12" ht="76" customHeight="1" spans="1:4">
      <c r="A12" s="5">
        <v>11</v>
      </c>
      <c r="B12" s="11" t="str">
        <f>_xlfn.DISPIMG("ID_AABC353DF8524DDF95DCC223C710F8D6",1)</f>
        <v>=DISPIMG("ID_AABC353DF8524DDF95DCC223C710F8D6",1)</v>
      </c>
      <c r="C12" s="9" t="s">
        <v>14</v>
      </c>
      <c r="D12" s="10">
        <v>4</v>
      </c>
    </row>
    <row r="13" ht="76" customHeight="1" spans="1:4">
      <c r="A13" s="5">
        <v>12</v>
      </c>
      <c r="B13" s="11" t="str">
        <f>_xlfn.DISPIMG("ID_2AEEE41693A54FF4AF29CBF278D39325",1)</f>
        <v>=DISPIMG("ID_2AEEE41693A54FF4AF29CBF278D39325",1)</v>
      </c>
      <c r="C13" s="9" t="s">
        <v>15</v>
      </c>
      <c r="D13" s="10">
        <v>4</v>
      </c>
    </row>
    <row r="14" ht="76" customHeight="1" spans="1:4">
      <c r="A14" s="5">
        <v>13</v>
      </c>
      <c r="B14" s="11" t="str">
        <f>_xlfn.DISPIMG("ID_20B3C0B4635E47E9B913B1E8EE6DF676",1)</f>
        <v>=DISPIMG("ID_20B3C0B4635E47E9B913B1E8EE6DF676",1)</v>
      </c>
      <c r="C14" s="9" t="s">
        <v>16</v>
      </c>
      <c r="D14" s="10">
        <v>2</v>
      </c>
    </row>
    <row r="15" ht="76" customHeight="1" spans="1:4">
      <c r="A15" s="5">
        <v>14</v>
      </c>
      <c r="B15" s="11" t="str">
        <f>_xlfn.DISPIMG("ID_29D2AA8C29F146B9A9D97A880AFCB391",1)</f>
        <v>=DISPIMG("ID_29D2AA8C29F146B9A9D97A880AFCB391",1)</v>
      </c>
      <c r="C15" s="9" t="s">
        <v>17</v>
      </c>
      <c r="D15" s="10">
        <v>4</v>
      </c>
    </row>
    <row r="16" ht="76" customHeight="1" spans="1:4">
      <c r="A16" s="5">
        <v>15</v>
      </c>
      <c r="B16" s="11" t="str">
        <f>_xlfn.DISPIMG("ID_D9F24AE82DE14A9E93A7A0DE14A581AB",1)</f>
        <v>=DISPIMG("ID_D9F24AE82DE14A9E93A7A0DE14A581AB",1)</v>
      </c>
      <c r="C16" s="9" t="s">
        <v>18</v>
      </c>
      <c r="D16" s="10">
        <v>2</v>
      </c>
    </row>
    <row r="17" ht="76" customHeight="1" spans="1:4">
      <c r="A17" s="5">
        <v>16</v>
      </c>
      <c r="B17" s="11" t="str">
        <f>_xlfn.DISPIMG("ID_8F97AAD714304D54B6F5E785C2ED5B81",1)</f>
        <v>=DISPIMG("ID_8F97AAD714304D54B6F5E785C2ED5B81",1)</v>
      </c>
      <c r="C17" s="9" t="s">
        <v>19</v>
      </c>
      <c r="D17" s="10">
        <v>5</v>
      </c>
    </row>
    <row r="18" ht="76" customHeight="1" spans="1:4">
      <c r="A18" s="5">
        <v>17</v>
      </c>
      <c r="B18" s="11" t="str">
        <f>_xlfn.DISPIMG("ID_CA9CFBF3A5BA4A11BB00130D1931F513",1)</f>
        <v>=DISPIMG("ID_CA9CFBF3A5BA4A11BB00130D1931F513",1)</v>
      </c>
      <c r="C18" s="9" t="s">
        <v>20</v>
      </c>
      <c r="D18" s="10">
        <v>1</v>
      </c>
    </row>
    <row r="19" ht="76" customHeight="1" spans="1:4">
      <c r="A19" s="5">
        <v>18</v>
      </c>
      <c r="B19" s="11" t="str">
        <f>_xlfn.DISPIMG("ID_A1B73572ADD84743959DD6CC13DD1816",1)</f>
        <v>=DISPIMG("ID_A1B73572ADD84743959DD6CC13DD1816",1)</v>
      </c>
      <c r="C19" s="9" t="s">
        <v>21</v>
      </c>
      <c r="D19" s="10">
        <v>1</v>
      </c>
    </row>
    <row r="20" ht="76" customHeight="1" spans="1:4">
      <c r="A20" s="5">
        <v>19</v>
      </c>
      <c r="B20" s="11" t="str">
        <f>_xlfn.DISPIMG("ID_CE4A1114C8A24B169BAFC8959E98223A",1)</f>
        <v>=DISPIMG("ID_CE4A1114C8A24B169BAFC8959E98223A",1)</v>
      </c>
      <c r="C20" s="9" t="s">
        <v>22</v>
      </c>
      <c r="D20" s="10">
        <v>1</v>
      </c>
    </row>
    <row r="21" ht="76" customHeight="1" spans="1:4">
      <c r="A21" s="5">
        <v>20</v>
      </c>
      <c r="B21" s="11" t="str">
        <f>_xlfn.DISPIMG("ID_0BED4E246CB641E18C7AA01F215C3521",1)</f>
        <v>=DISPIMG("ID_0BED4E246CB641E18C7AA01F215C3521",1)</v>
      </c>
      <c r="C21" s="9" t="s">
        <v>23</v>
      </c>
      <c r="D21" s="10">
        <v>1</v>
      </c>
    </row>
    <row r="22" ht="76" customHeight="1" spans="1:4">
      <c r="A22" s="5">
        <v>21</v>
      </c>
      <c r="B22" s="11" t="str">
        <f>_xlfn.DISPIMG("ID_1F62A40A52A94273A7439049DCEF8DDB",1)</f>
        <v>=DISPIMG("ID_1F62A40A52A94273A7439049DCEF8DDB",1)</v>
      </c>
      <c r="C22" s="9" t="s">
        <v>24</v>
      </c>
      <c r="D22" s="10">
        <v>1</v>
      </c>
    </row>
    <row r="23" ht="76" customHeight="1" spans="1:4">
      <c r="A23" s="5">
        <v>22</v>
      </c>
      <c r="B23" s="12" t="str">
        <f>_xlfn.DISPIMG("ID_91B79A0EBE2841928ACF5C78DE2A4073",1)</f>
        <v>=DISPIMG("ID_91B79A0EBE2841928ACF5C78DE2A4073",1)</v>
      </c>
      <c r="C23" s="13" t="s">
        <v>25</v>
      </c>
      <c r="D23" s="14">
        <v>1</v>
      </c>
    </row>
    <row r="24" ht="76" customHeight="1"/>
    <row r="25" ht="76" customHeight="1"/>
    <row r="26" ht="76" customHeight="1"/>
    <row r="27" ht="76" customHeight="1"/>
    <row r="28" ht="76" customHeight="1"/>
    <row r="29" ht="76" customHeight="1"/>
    <row r="30" ht="76" customHeight="1"/>
    <row r="31" ht="76" customHeight="1"/>
    <row r="32" ht="76" customHeight="1"/>
    <row r="33" ht="76" customHeight="1"/>
    <row r="34" ht="76" customHeight="1"/>
    <row r="35" ht="76" customHeight="1"/>
    <row r="36" ht="76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李忠雷</dc:creator>
  <cp:lastModifiedBy>黑客Mr.Li</cp:lastModifiedBy>
  <dcterms:created xsi:type="dcterms:W3CDTF">2026-07-16T05:49:00Z</dcterms:created>
  <dcterms:modified xsi:type="dcterms:W3CDTF">2026-07-17T06:56:16Z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4F410B5155FA44A1BEFBFFD806087DA7_13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